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'!$B$4:$IA$88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<sst xmlns="http://schemas.openxmlformats.org/spreadsheetml/2006/main" count="360" uniqueCount="86">
  <si>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</si>
  <si>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</si>
  <si>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</si>
  <si>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</si>
  <si>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</si>
  <si>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</si>
  <si>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</si>
  <si>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</si>
  <si>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</si>
  <si>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</si>
  <si>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</si>
  <si>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</si>
  <si>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</si>
  <si>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</si>
  <si>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</si>
  <si>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</si>
  <si>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</si>
  <si>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</si>
  <si>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</si>
  <si>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</si>
  <si>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</si>
  <si>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</si>
  <si>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</si>
  <si>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</si>
  <si>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</si>
  <si>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</si>
  <si>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</si>
  <si>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</si>
  <si>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</si>
  <si>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</si>
  <si>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</si>
  <si>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</si>
  <si>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</si>
  <si>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</si>
  <si>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</si>
  <si>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</si>
  <si>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</si>
  <si>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</si>
  <si>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</si>
  <si>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</si>
  <si>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</si>
  <si>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</si>
  <si>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</si>
  <si>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</si>
  <si>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</si>
  <si>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</si>
  <si>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</si>
  <si>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</si>
  <si>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</si>
  <si>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</si>
  <si>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</si>
  <si>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</si>
  <si>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</si>
  <si>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</si>
  <si>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</si>
  <si>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</si>
  <si>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</si>
  <si>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</si>
  <si>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</si>
  <si>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</si>
  <si>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</si>
  <si>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</si>
  <si>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</si>
  <si>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</si>
  <si>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</si>
  <si>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</si>
  <si>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</si>
  <si>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</si>
  <si>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</si>
  <si>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</si>
  <si>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</si>
  <si>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</si>
  <si>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</si>
  <si>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</si>
  <si>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</si>
  <si>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</si>
  <si>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</si>
  <si>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</si>
  <si>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</si>
  <si>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</si>
  <si>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</si>
  <si>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</si>
  <si>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</si>
  <si>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</si>
  <si>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DIFERENCIA  MAY 19 - ABR 19</t>
  </si>
  <si>
    <t>MAYO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</si>
</sst>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86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86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86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86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37" fillId="38" borderId="20" xfId="0" applyFont="1" applyFill="1" applyBorder="1" applyAlignment="1">
      <alignment horizontal="center" vertical="center"/>
    </xf>
    <xf numFmtId="0" fontId="37" fillId="38" borderId="21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1" borderId="26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1" fontId="57" fillId="44" borderId="14" xfId="0" applyNumberFormat="1" applyFont="1" applyFill="1" applyBorder="1" applyAlignment="1">
      <alignment horizontal="center" vertical="center"/>
    </xf>
    <xf numFmtId="1" fontId="57" fillId="44" borderId="15" xfId="0" applyNumberFormat="1" applyFont="1" applyFill="1" applyBorder="1" applyAlignment="1">
      <alignment horizontal="center" vertical="center"/>
    </xf>
    <xf numFmtId="1" fontId="57" fillId="44" borderId="23" xfId="0" applyNumberFormat="1" applyFont="1" applyFill="1" applyBorder="1" applyAlignment="1">
      <alignment horizontal="center" vertical="center"/>
    </xf>
    <xf numFmtId="3" fontId="25" fillId="45" borderId="2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3" xfId="0" applyNumberFormat="1" applyFont="1" applyFill="1" applyBorder="1" applyAlignment="1">
      <alignment horizontal="center" vertical="center"/>
    </xf>
    <xf numFmtId="0" fontId="62" fillId="12" borderId="10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75"/>
          <c:w val="0.977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'!$HN$1:$HZ$1</c:f>
              <c:strCache/>
            </c:strRef>
          </c:cat>
          <c:val>
            <c:numRef>
              <c:f>'PETRÓLEO '!$HN$42:$HZ$42</c:f>
              <c:numCache/>
            </c:numRef>
          </c:val>
          <c:shape val="cylinder"/>
        </c:ser>
        <c:shape val="cylinder"/>
        <c:axId val="53144922"/>
        <c:axId val="8542251"/>
      </c:bar3DChart>
      <c:dateAx>
        <c:axId val="53144922"/>
        <c:scaling>
          <c:orientation val="minMax"/>
          <c:min val="4322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5422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542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25"/>
              <c:y val="-0.4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44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0.0295</cdr:y>
    </cdr:from>
    <cdr:to>
      <cdr:x>0.70425</cdr:x>
      <cdr:y>0.095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4238625" y="190500"/>
          <a:ext cx="5133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0.00825</cdr:y>
    </cdr:from>
    <cdr:to>
      <cdr:x>0.709</cdr:x>
      <cdr:y>0.116</cdr:y>
    </cdr:to>
    <cdr:sp>
      <cdr:nvSpPr>
        <cdr:cNvPr id="2" name="CuadroTexto 2"/>
        <cdr:cNvSpPr txBox="1">
          <a:spLocks noChangeArrowheads="1"/>
        </cdr:cNvSpPr>
      </cdr:nvSpPr>
      <cdr:spPr>
        <a:xfrm>
          <a:off x="4191000" y="47625"/>
          <a:ext cx="52482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221</xdr:col>
      <xdr:colOff>161925</xdr:colOff>
      <xdr:row>43</xdr:row>
      <xdr:rowOff>85725</xdr:rowOff>
    </xdr:from>
    <xdr:to>
      <xdr:col>232</xdr:col>
      <xdr:colOff>695325</xdr:colOff>
      <xdr:row>84</xdr:row>
      <xdr:rowOff>104775</xdr:rowOff>
    </xdr:to>
    <xdr:graphicFrame>
      <xdr:nvGraphicFramePr>
        <xdr:cNvPr id="2" name="1 Gráfico"/>
        <xdr:cNvGraphicFramePr/>
      </xdr:nvGraphicFramePr>
      <xdr:xfrm>
        <a:off x="2371725" y="9210675"/>
        <a:ext cx="133159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N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Z10" sqref="HZ10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1" width="17.421875" style="1" hidden="1" customWidth="1"/>
    <col min="222" max="223" width="17.421875" style="1" customWidth="1"/>
    <col min="224" max="224" width="17.421875" style="55" customWidth="1"/>
    <col min="225" max="231" width="17.421875" style="1" customWidth="1"/>
    <col min="232" max="232" width="17.421875" style="1" bestFit="1" customWidth="1"/>
    <col min="233" max="233" width="17.00390625" style="1" customWidth="1"/>
    <col min="234" max="234" width="15.8515625" style="1" customWidth="1"/>
    <col min="235" max="235" width="13.00390625" style="1" customWidth="1"/>
    <col min="236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22"/>
      <c r="HR4" s="22"/>
      <c r="HS4" s="22"/>
      <c r="HT4" s="22"/>
      <c r="HU4" s="22"/>
    </row>
    <row r="5" spans="1:235" ht="21">
      <c r="A5" s="129" t="s">
        <v>80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</row>
    <row r="6" spans="1:235" ht="18" customHeight="1">
      <c r="A6" s="130" t="s">
        <v>85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</row>
    <row r="7" spans="1:235" ht="21">
      <c r="A7" s="130" t="s">
        <v>79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84"/>
      <c r="D9" s="85"/>
      <c r="E9" s="102">
        <v>1999</v>
      </c>
      <c r="F9" s="102"/>
      <c r="G9" s="102"/>
      <c r="H9" s="102"/>
      <c r="I9" s="102"/>
      <c r="J9" s="102"/>
      <c r="K9" s="102"/>
      <c r="L9" s="102"/>
      <c r="M9" s="59">
        <v>2000</v>
      </c>
      <c r="N9" s="103" t="s">
        <v>34</v>
      </c>
      <c r="O9" s="103"/>
      <c r="P9" s="103"/>
      <c r="Q9" s="103"/>
      <c r="R9" s="103"/>
      <c r="S9" s="103"/>
      <c r="T9" s="103"/>
      <c r="U9" s="60">
        <v>2001</v>
      </c>
      <c r="V9" s="61"/>
      <c r="W9" s="61"/>
      <c r="X9" s="61"/>
      <c r="Y9" s="61"/>
      <c r="Z9" s="61"/>
      <c r="AA9" s="61"/>
      <c r="AB9" s="107">
        <v>2001</v>
      </c>
      <c r="AC9" s="107"/>
      <c r="AD9" s="107"/>
      <c r="AE9" s="107"/>
      <c r="AF9" s="107"/>
      <c r="AG9" s="86">
        <v>2002</v>
      </c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8"/>
      <c r="AS9" s="113">
        <v>2003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00">
        <v>2004</v>
      </c>
      <c r="BF9" s="101"/>
      <c r="BG9" s="101"/>
      <c r="BH9" s="101"/>
      <c r="BI9" s="101"/>
      <c r="BJ9" s="101"/>
      <c r="BK9" s="101"/>
      <c r="BL9" s="101"/>
      <c r="BM9" s="101"/>
      <c r="BN9" s="101"/>
      <c r="BO9" s="94">
        <v>2005</v>
      </c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6"/>
      <c r="CA9" s="98">
        <v>2006</v>
      </c>
      <c r="CB9" s="99"/>
      <c r="CC9" s="99"/>
      <c r="CD9" s="99"/>
      <c r="CE9" s="99"/>
      <c r="CF9" s="99"/>
      <c r="CG9" s="99"/>
      <c r="CH9" s="99"/>
      <c r="CI9" s="99"/>
      <c r="CJ9" s="99"/>
      <c r="CK9" s="111">
        <v>2007</v>
      </c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89">
        <v>2008</v>
      </c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89">
        <v>2009</v>
      </c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115">
        <v>2010</v>
      </c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62">
        <v>2011</v>
      </c>
      <c r="EH9" s="62"/>
      <c r="EI9" s="62"/>
      <c r="EJ9" s="62"/>
      <c r="EK9" s="62"/>
      <c r="EL9" s="62"/>
      <c r="EM9" s="81">
        <v>2011</v>
      </c>
      <c r="EN9" s="82"/>
      <c r="EO9" s="83"/>
      <c r="EP9" s="116">
        <v>2012</v>
      </c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8"/>
      <c r="FB9" s="108">
        <v>2013</v>
      </c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10"/>
      <c r="FN9" s="91">
        <v>2014</v>
      </c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3">
        <v>2015</v>
      </c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5">
        <v>2016</v>
      </c>
      <c r="GW9" s="106"/>
      <c r="GX9" s="104">
        <v>2017</v>
      </c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31">
        <v>2018</v>
      </c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3"/>
      <c r="HV9" s="78">
        <v>2019</v>
      </c>
      <c r="HW9" s="79"/>
      <c r="HX9" s="79"/>
      <c r="HY9" s="79"/>
      <c r="HZ9" s="80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84</v>
      </c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1" t="s">
        <v>68</v>
      </c>
      <c r="B11" s="12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17">
        <f>+HZ11-HY11</f>
        <v>-29.989032258064526</v>
      </c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3"/>
      <c r="B12" s="12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17">
        <f aca="true" t="shared" si="0" ref="HZ12:IA40">+HZ12-HY12</f>
        <v>-14.354838709677438</v>
      </c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3"/>
      <c r="B13" s="12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17">
        <f t="shared" si="0"/>
        <v>11.712903225806485</v>
      </c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3"/>
      <c r="B14" s="12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17">
        <f t="shared" si="0"/>
        <v>110.74193548387075</v>
      </c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3"/>
      <c r="B15" s="12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17">
        <f t="shared" si="0"/>
        <v>-0.3870967741935516</v>
      </c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3"/>
      <c r="B16" s="12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76">
        <v>125069</v>
      </c>
      <c r="P16" s="76">
        <v>132837</v>
      </c>
      <c r="Q16" s="76">
        <v>127982</v>
      </c>
      <c r="R16" s="76">
        <v>134937</v>
      </c>
      <c r="S16" s="76">
        <v>128138</v>
      </c>
      <c r="T16" s="76">
        <v>132222</v>
      </c>
      <c r="U16" s="76">
        <v>127513</v>
      </c>
      <c r="V16" s="76">
        <v>113266</v>
      </c>
      <c r="W16" s="76">
        <v>121026</v>
      </c>
      <c r="X16" s="76">
        <v>130746</v>
      </c>
      <c r="Y16" s="76">
        <v>140659</v>
      </c>
      <c r="Z16" s="76">
        <v>133530</v>
      </c>
      <c r="AA16" s="76">
        <v>141390</v>
      </c>
      <c r="AB16" s="76">
        <v>135945</v>
      </c>
      <c r="AC16" s="76">
        <v>134600</v>
      </c>
      <c r="AD16" s="76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17">
        <f t="shared" si="0"/>
        <v>-31.258064516129252</v>
      </c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3"/>
      <c r="B17" s="12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A17" s="77"/>
      <c r="AB17" s="77"/>
      <c r="AC17" s="77"/>
      <c r="AD17" s="7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17">
        <f t="shared" si="0"/>
        <v>0</v>
      </c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3"/>
      <c r="B18" s="12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17">
        <f t="shared" si="0"/>
        <v>-5.709677419354847</v>
      </c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3"/>
      <c r="B19" s="12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17">
        <f t="shared" si="0"/>
        <v>0</v>
      </c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3"/>
      <c r="B20" s="12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17">
        <f t="shared" si="0"/>
        <v>193.81419354838727</v>
      </c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3"/>
      <c r="B21" s="12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17">
        <f t="shared" si="0"/>
        <v>-185.77419354838707</v>
      </c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3"/>
      <c r="B22" s="12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17">
        <f t="shared" si="0"/>
        <v>-0.9032258064516157</v>
      </c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3"/>
      <c r="B23" s="12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17">
        <f t="shared" si="0"/>
        <v>-0.7096774193548381</v>
      </c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25" t="s">
        <v>46</v>
      </c>
      <c r="D24" s="125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>+SUM(HV11:HV23)</f>
        <v>23587</v>
      </c>
      <c r="HW24" s="31">
        <f>+SUM(HW11:HW23)</f>
        <v>23630.899999999998</v>
      </c>
      <c r="HX24" s="31">
        <f>+SUM(HX11:HX23)</f>
        <v>24055</v>
      </c>
      <c r="HY24" s="31">
        <f>+SUM(HY11:HY23)</f>
        <v>24773.72</v>
      </c>
      <c r="HZ24" s="31">
        <f>+SUM(HZ11:HZ23)</f>
        <v>24820.90322580645</v>
      </c>
      <c r="IA24" s="31">
        <f t="shared" si="0"/>
        <v>47.18322580644963</v>
      </c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0" t="s">
        <v>41</v>
      </c>
      <c r="B25" s="124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f t="shared" si="0"/>
        <v>-331.3870967741932</v>
      </c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0"/>
      <c r="B26" s="124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>
        <f t="shared" si="0"/>
        <v>0</v>
      </c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120"/>
      <c r="B27" s="124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4" ref="HJ27:HP27">+HI27-HH27</f>
        <v>0</v>
      </c>
      <c r="HK27" s="17">
        <f t="shared" si="4"/>
        <v>0</v>
      </c>
      <c r="HL27" s="17">
        <f t="shared" si="4"/>
        <v>0</v>
      </c>
      <c r="HM27" s="17">
        <f t="shared" si="4"/>
        <v>0</v>
      </c>
      <c r="HN27" s="17">
        <f t="shared" si="4"/>
        <v>0</v>
      </c>
      <c r="HO27" s="17">
        <f t="shared" si="4"/>
        <v>0</v>
      </c>
      <c r="HP27" s="17">
        <f t="shared" si="4"/>
        <v>0</v>
      </c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f t="shared" si="0"/>
        <v>0</v>
      </c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1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f t="shared" si="0"/>
        <v>1884.9032258064517</v>
      </c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19" t="s">
        <v>47</v>
      </c>
      <c r="D29" s="11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5" ref="HG29:HO29">+SUM(HG25:HG28)</f>
        <v>9366</v>
      </c>
      <c r="HH29" s="37">
        <f t="shared" si="5"/>
        <v>9829</v>
      </c>
      <c r="HI29" s="37">
        <f t="shared" si="5"/>
        <v>9992</v>
      </c>
      <c r="HJ29" s="37">
        <f t="shared" si="5"/>
        <v>7954</v>
      </c>
      <c r="HK29" s="37">
        <f t="shared" si="5"/>
        <v>10456</v>
      </c>
      <c r="HL29" s="37">
        <f t="shared" si="5"/>
        <v>10637</v>
      </c>
      <c r="HM29" s="37">
        <f t="shared" si="5"/>
        <v>7946</v>
      </c>
      <c r="HN29" s="37">
        <f t="shared" si="5"/>
        <v>10574</v>
      </c>
      <c r="HO29" s="37">
        <f t="shared" si="5"/>
        <v>8092</v>
      </c>
      <c r="HP29" s="37">
        <f aca="true" t="shared" si="6" ref="HP29:HV29">+SUM(HP25:HP28)</f>
        <v>10443</v>
      </c>
      <c r="HQ29" s="37">
        <f t="shared" si="6"/>
        <v>10345</v>
      </c>
      <c r="HR29" s="37">
        <f t="shared" si="6"/>
        <v>6178</v>
      </c>
      <c r="HS29" s="37">
        <f t="shared" si="6"/>
        <v>10679</v>
      </c>
      <c r="HT29" s="37">
        <f t="shared" si="6"/>
        <v>7446</v>
      </c>
      <c r="HU29" s="37">
        <f t="shared" si="6"/>
        <v>9913</v>
      </c>
      <c r="HV29" s="37">
        <f t="shared" si="6"/>
        <v>7714</v>
      </c>
      <c r="HW29" s="37">
        <f>+SUM(HW25:HW28)</f>
        <v>10976.2</v>
      </c>
      <c r="HX29" s="37">
        <f>+SUM(HX25:HX28)</f>
        <v>9109</v>
      </c>
      <c r="HY29" s="37">
        <f>+SUM(HY25:HY28)</f>
        <v>7522</v>
      </c>
      <c r="HZ29" s="37">
        <f>+SUM(HZ25:HZ28)</f>
        <v>9075.516129032258</v>
      </c>
      <c r="IA29" s="37">
        <f t="shared" si="0"/>
        <v>1553.5161290322576</v>
      </c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0" t="s">
        <v>69</v>
      </c>
      <c r="B30" s="124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75">
        <f t="shared" si="0"/>
        <v>0</v>
      </c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0"/>
      <c r="B31" s="124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f t="shared" si="0"/>
        <v>-738.7419354838712</v>
      </c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0"/>
      <c r="B32" s="124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f t="shared" si="0"/>
        <v>935.3548387096771</v>
      </c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0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f t="shared" si="0"/>
        <v>0</v>
      </c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1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f t="shared" si="0"/>
        <v>0</v>
      </c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f t="shared" si="0"/>
        <v>-184.61290322580635</v>
      </c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f t="shared" si="0"/>
        <v>57.84838709677433</v>
      </c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/>
      <c r="HV37" s="75"/>
      <c r="HW37" s="75"/>
      <c r="HX37" s="75"/>
      <c r="HY37" s="75"/>
      <c r="HZ37" s="75"/>
      <c r="IA37" s="75">
        <f t="shared" si="0"/>
        <v>0</v>
      </c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/>
      <c r="HV38" s="75"/>
      <c r="HW38" s="75"/>
      <c r="HX38" s="75"/>
      <c r="HY38" s="75"/>
      <c r="HZ38" s="75"/>
      <c r="IA38" s="75">
        <f t="shared" si="0"/>
        <v>0</v>
      </c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f t="shared" si="0"/>
        <v>1137.0967741935483</v>
      </c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26" t="s">
        <v>48</v>
      </c>
      <c r="D40" s="1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8" ref="HG40:HO40">+SUM(HG31:HG36)</f>
        <v>9929</v>
      </c>
      <c r="HH40" s="41">
        <f t="shared" si="8"/>
        <v>11500</v>
      </c>
      <c r="HI40" s="41">
        <f t="shared" si="8"/>
        <v>15896</v>
      </c>
      <c r="HJ40" s="41">
        <f t="shared" si="8"/>
        <v>18819</v>
      </c>
      <c r="HK40" s="40">
        <f t="shared" si="8"/>
        <v>16963</v>
      </c>
      <c r="HL40" s="40">
        <f t="shared" si="8"/>
        <v>18612</v>
      </c>
      <c r="HM40" s="40">
        <f t="shared" si="8"/>
        <v>19360</v>
      </c>
      <c r="HN40" s="40">
        <f t="shared" si="8"/>
        <v>18682</v>
      </c>
      <c r="HO40" s="40">
        <f t="shared" si="8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9" ref="HS40:HY40">+SUM(HS31:HS39)</f>
        <v>21885</v>
      </c>
      <c r="HT40" s="40">
        <f t="shared" si="9"/>
        <v>17728</v>
      </c>
      <c r="HU40" s="40">
        <f t="shared" si="9"/>
        <v>15774</v>
      </c>
      <c r="HV40" s="40">
        <f t="shared" si="9"/>
        <v>6650</v>
      </c>
      <c r="HW40" s="40">
        <f t="shared" si="9"/>
        <v>12516.400000000001</v>
      </c>
      <c r="HX40" s="40">
        <f t="shared" si="9"/>
        <v>18191</v>
      </c>
      <c r="HY40" s="40">
        <f t="shared" si="9"/>
        <v>21471.7</v>
      </c>
      <c r="HZ40" s="40">
        <f>+SUM(HZ31:HZ39)</f>
        <v>22678.645161290322</v>
      </c>
      <c r="IA40" s="40">
        <f t="shared" si="0"/>
        <v>1206.9451612903213</v>
      </c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5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75"/>
    </row>
    <row r="42" spans="2:256" s="5" customFormat="1" ht="41.25" customHeight="1" thickBot="1">
      <c r="B42" s="45"/>
      <c r="C42" s="122" t="s">
        <v>78</v>
      </c>
      <c r="D42" s="12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0" ref="HG42:HO42">+HG24+HG29+HG40</f>
        <v>40739</v>
      </c>
      <c r="HH42" s="70">
        <f t="shared" si="10"/>
        <v>43382</v>
      </c>
      <c r="HI42" s="70">
        <f t="shared" si="10"/>
        <v>48196</v>
      </c>
      <c r="HJ42" s="70">
        <f t="shared" si="10"/>
        <v>48673</v>
      </c>
      <c r="HK42" s="70">
        <f t="shared" si="10"/>
        <v>50265</v>
      </c>
      <c r="HL42" s="70">
        <f t="shared" si="10"/>
        <v>51978</v>
      </c>
      <c r="HM42" s="70">
        <f t="shared" si="10"/>
        <v>49965</v>
      </c>
      <c r="HN42" s="70">
        <f t="shared" si="10"/>
        <v>52201</v>
      </c>
      <c r="HO42" s="70">
        <f t="shared" si="10"/>
        <v>41598</v>
      </c>
      <c r="HP42" s="70">
        <f aca="true" t="shared" si="11" ref="HP42:HU42">+HP24+HP29+HP40</f>
        <v>42109</v>
      </c>
      <c r="HQ42" s="70">
        <f t="shared" si="11"/>
        <v>43682</v>
      </c>
      <c r="HR42" s="70">
        <f t="shared" si="11"/>
        <v>51116</v>
      </c>
      <c r="HS42" s="70">
        <f t="shared" si="11"/>
        <v>55949</v>
      </c>
      <c r="HT42" s="70">
        <f t="shared" si="11"/>
        <v>48511</v>
      </c>
      <c r="HU42" s="70">
        <f t="shared" si="11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+HZ42-HY42</f>
        <v>2807.644516129032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ht="12.75">
      <c r="HW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A7:IA7"/>
    <mergeCell ref="S16:S17"/>
    <mergeCell ref="Q16:Q17"/>
    <mergeCell ref="P16:P17"/>
    <mergeCell ref="HJ9:HU9"/>
    <mergeCell ref="HV9:HZ9"/>
    <mergeCell ref="A5:IA5"/>
    <mergeCell ref="A6:IA6"/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A4:HP4"/>
    <mergeCell ref="CA9:CJ9"/>
    <mergeCell ref="BE9:BN9"/>
    <mergeCell ref="E9:L9"/>
    <mergeCell ref="N9:T9"/>
    <mergeCell ref="GX9:HI9"/>
    <mergeCell ref="GV9:GW9"/>
    <mergeCell ref="AB9:AF9"/>
    <mergeCell ref="FB9:FM9"/>
    <mergeCell ref="CK9:CV9"/>
    <mergeCell ref="C9:D9"/>
    <mergeCell ref="AG9:AR9"/>
    <mergeCell ref="CW9:DH9"/>
    <mergeCell ref="FN9:FY9"/>
    <mergeCell ref="DI9:DT9"/>
    <mergeCell ref="FZ9:GK9"/>
    <mergeCell ref="BO9:BZ9"/>
    <mergeCell ref="AS9:BD9"/>
    <mergeCell ref="DU9:EF9"/>
    <mergeCell ref="EP9:FA9"/>
    <mergeCell ref="AB16:AB17"/>
    <mergeCell ref="Z16:Z17"/>
    <mergeCell ref="AA16:AA17"/>
    <mergeCell ref="T16:T17"/>
    <mergeCell ref="V16:V17"/>
    <mergeCell ref="AD16:AD17"/>
    <mergeCell ref="U16:U17"/>
    <mergeCell ref="AC16:AC17"/>
    <mergeCell ref="EM9:EO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2019-06-07T14:56:42Z</dcterms:modified>
  <cp:category/>
  <cp:version/>
  <cp:contentType/>
  <cp:contentStatus/>
</cp:coreProperties>
</file>